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1" sheetId="1" r:id="rId1"/>
    <sheet name="В разрезе по ОУ" sheetId="2" r:id="rId2"/>
  </sheets>
  <definedNames>
    <definedName name="_xlnm.Print_Area" localSheetId="1">'В разрезе по ОУ'!$A$1:$J$39</definedName>
    <definedName name="_xlnm.Print_Area" localSheetId="0">'Приложение 1'!$A$1:$N$43</definedName>
  </definedNames>
  <calcPr fullCalcOnLoad="1" fullPrecision="0"/>
</workbook>
</file>

<file path=xl/sharedStrings.xml><?xml version="1.0" encoding="utf-8"?>
<sst xmlns="http://schemas.openxmlformats.org/spreadsheetml/2006/main" count="141" uniqueCount="70">
  <si>
    <t xml:space="preserve">Сведения об осуществлении расходов на модернизацию системы общего образования </t>
  </si>
  <si>
    <r>
      <t>_______________________________________________________________</t>
    </r>
    <r>
      <rPr>
        <b/>
        <u val="single"/>
        <sz val="14"/>
        <rFont val="Arial Cyr"/>
        <family val="2"/>
      </rPr>
      <t>Советский городской округ</t>
    </r>
    <r>
      <rPr>
        <sz val="14"/>
        <rFont val="Arial Cyr"/>
        <family val="2"/>
      </rPr>
      <t>_______________________________________________________</t>
    </r>
  </si>
  <si>
    <t>(наименование муниципального образования)</t>
  </si>
  <si>
    <t>№ п/п</t>
  </si>
  <si>
    <t>Мероприятие</t>
  </si>
  <si>
    <t>Объем средств, предусмотренный на модернизацию системы общего образования (тыс.руб.)</t>
  </si>
  <si>
    <t>Произведено расходов на модернизацию системы общего образования (тыс.руб.)</t>
  </si>
  <si>
    <t>Всего</t>
  </si>
  <si>
    <t>В том числе</t>
  </si>
  <si>
    <t>Федеральный бюджет (субсидия)</t>
  </si>
  <si>
    <t>Бюджет субъекта Российской Федерации</t>
  </si>
  <si>
    <t>Региональный бюджет</t>
  </si>
  <si>
    <t>Местные бюджеты</t>
  </si>
  <si>
    <t>Внебюджетные источники</t>
  </si>
  <si>
    <r>
      <t xml:space="preserve">Приобретение оборудования,  </t>
    </r>
    <r>
      <rPr>
        <sz val="14"/>
        <rFont val="Times New Roman"/>
        <family val="1"/>
      </rPr>
      <t>в том числе:</t>
    </r>
  </si>
  <si>
    <t>1.1.</t>
  </si>
  <si>
    <t>Учебно-лабораторное оборудование</t>
  </si>
  <si>
    <t>1.2.</t>
  </si>
  <si>
    <t>Учебно-производственное оборудование</t>
  </si>
  <si>
    <t>1.3.</t>
  </si>
  <si>
    <t>Спортивное оборудование для общеобразовательных учреждений</t>
  </si>
  <si>
    <t>1.4.</t>
  </si>
  <si>
    <t>Спортивный инвентарь для общеобразовательных учреждений</t>
  </si>
  <si>
    <t>1.5.</t>
  </si>
  <si>
    <t>Компьютерное оборудование</t>
  </si>
  <si>
    <t>1.6.</t>
  </si>
  <si>
    <t>Оборудование для организации медицинского обслуживания обучающихся</t>
  </si>
  <si>
    <t>1.7.</t>
  </si>
  <si>
    <t>Оборудование для школьных столовых</t>
  </si>
  <si>
    <t>1.8.</t>
  </si>
  <si>
    <t>Оборудование для проведения государственной (итоговой) аттестации обучающихся</t>
  </si>
  <si>
    <t>2.</t>
  </si>
  <si>
    <t>Приобретение транспортных средств для перевозки обучающихся</t>
  </si>
  <si>
    <t>3.</t>
  </si>
  <si>
    <t>Пополнение фондов школьных библиотек</t>
  </si>
  <si>
    <t>4.</t>
  </si>
  <si>
    <t xml:space="preserve">Развитие школьной инфраструктуры, в том числе: </t>
  </si>
  <si>
    <t>4.1.</t>
  </si>
  <si>
    <t>текущей ремонт с целью обеспечения выполнения требований к санитарно-бытовым условиям и охране здоровья обучающихся</t>
  </si>
  <si>
    <t>4.2.</t>
  </si>
  <si>
    <t>текущей ремонт с целью подготовки помещений для установки оборудования</t>
  </si>
  <si>
    <t>и др….</t>
  </si>
  <si>
    <t>5.</t>
  </si>
  <si>
    <t>Повышение квалификации, профессиональная переподготовка руководителей общеобразовательных учреждений и учителей</t>
  </si>
  <si>
    <t>6.</t>
  </si>
  <si>
    <r>
      <t xml:space="preserve">Модернизация общеобразовательных учреждений путем организации  в них дистанционного обучения для обучающихся, </t>
    </r>
    <r>
      <rPr>
        <sz val="14"/>
        <rFont val="Times New Roman"/>
        <family val="1"/>
      </rPr>
      <t>в том числе:</t>
    </r>
  </si>
  <si>
    <t>6.1.</t>
  </si>
  <si>
    <t>Увеличение пропускной способности и оплата интернет-трафика</t>
  </si>
  <si>
    <t>6.2.</t>
  </si>
  <si>
    <t>Обновление программного обеспечения и приобретение электронных образовательных ресурсов</t>
  </si>
  <si>
    <t>7.</t>
  </si>
  <si>
    <r>
      <t xml:space="preserve">Осуществление мер, направленных на энергосбережение в системе общего образования </t>
    </r>
    <r>
      <rPr>
        <sz val="14"/>
        <rFont val="Times New Roman"/>
        <family val="1"/>
      </rPr>
      <t>(расшифровать)</t>
    </r>
  </si>
  <si>
    <t>8.</t>
  </si>
  <si>
    <t>Проведение капитального ремонта зданий общеобразовательных учреждений</t>
  </si>
  <si>
    <t>9.</t>
  </si>
  <si>
    <t xml:space="preserve">Поведение реконструкции зданий
общеобразовательных учреждений
</t>
  </si>
  <si>
    <t>ИТОГО</t>
  </si>
  <si>
    <t>Начальник управления образования администрации Советского ГО</t>
  </si>
  <si>
    <t>(подпись)</t>
  </si>
  <si>
    <t>(расшифровка подписи)</t>
  </si>
  <si>
    <t>Е.М. Курина</t>
  </si>
  <si>
    <t>Внебюджетные источники (госстандарт)</t>
  </si>
  <si>
    <t>Исполнитель</t>
  </si>
  <si>
    <t>Г.В. Чабаненко</t>
  </si>
  <si>
    <r>
      <t>_______________________________________________________________</t>
    </r>
    <r>
      <rPr>
        <b/>
        <u val="single"/>
        <sz val="14"/>
        <rFont val="Arial Cyr"/>
        <family val="2"/>
      </rPr>
      <t>Советский городской округ</t>
    </r>
    <r>
      <rPr>
        <sz val="14"/>
        <rFont val="Arial Cyr"/>
        <family val="2"/>
      </rPr>
      <t>_</t>
    </r>
    <r>
      <rPr>
        <u val="single"/>
        <sz val="14"/>
        <rFont val="Arial Cyr"/>
        <family val="0"/>
      </rPr>
      <t>(в разрезе по общеобразовательным учреждениям)</t>
    </r>
    <r>
      <rPr>
        <sz val="14"/>
        <rFont val="Arial Cyr"/>
        <family val="2"/>
      </rPr>
      <t>_____________________________________________</t>
    </r>
  </si>
  <si>
    <t>МАОУ гимназия №1</t>
  </si>
  <si>
    <t>МАОУ лицей №5</t>
  </si>
  <si>
    <t>МБОУ лицей №10</t>
  </si>
  <si>
    <t>Приложение № 3</t>
  </si>
  <si>
    <r>
      <t xml:space="preserve">за </t>
    </r>
    <r>
      <rPr>
        <b/>
        <sz val="14"/>
        <rFont val="Times New Roman"/>
        <family val="1"/>
      </rPr>
      <t>2013 год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</si>
</sst>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0000"/>
    <numFmt numFmtId="179" formatCode="#,##0.0"/>
    <numFmt numFmtId="180" formatCode="#,##0.000000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Arial Cyr"/>
      <family val="2"/>
    </font>
    <font>
      <b/>
      <sz val="14"/>
      <color indexed="8"/>
      <name val="Times New Roman"/>
      <family val="1"/>
    </font>
    <font>
      <u val="single"/>
      <sz val="14"/>
      <name val="Arial Cyr"/>
      <family val="2"/>
    </font>
    <font>
      <sz val="14"/>
      <color indexed="8"/>
      <name val="Times New Roman"/>
      <family val="1"/>
    </font>
    <font>
      <b/>
      <sz val="14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24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16" fontId="20" fillId="0" borderId="11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170" fontId="29" fillId="0" borderId="11" xfId="0" applyNumberFormat="1" applyFont="1" applyFill="1" applyBorder="1" applyAlignment="1">
      <alignment horizontal="center" vertical="center" wrapText="1"/>
    </xf>
    <xf numFmtId="170" fontId="30" fillId="0" borderId="11" xfId="0" applyNumberFormat="1" applyFont="1" applyFill="1" applyBorder="1" applyAlignment="1">
      <alignment horizontal="center" vertical="center" wrapText="1"/>
    </xf>
    <xf numFmtId="170" fontId="30" fillId="0" borderId="11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 wrapText="1"/>
    </xf>
    <xf numFmtId="170" fontId="29" fillId="0" borderId="11" xfId="0" applyNumberFormat="1" applyFont="1" applyFill="1" applyBorder="1" applyAlignment="1">
      <alignment horizontal="center" vertical="center" wrapText="1"/>
    </xf>
    <xf numFmtId="170" fontId="23" fillId="0" borderId="11" xfId="0" applyNumberFormat="1" applyFont="1" applyFill="1" applyBorder="1" applyAlignment="1">
      <alignment horizontal="center" vertical="center" wrapText="1"/>
    </xf>
    <xf numFmtId="170" fontId="23" fillId="0" borderId="11" xfId="0" applyNumberFormat="1" applyFont="1" applyBorder="1" applyAlignment="1">
      <alignment horizontal="center" vertical="center" wrapText="1"/>
    </xf>
    <xf numFmtId="170" fontId="25" fillId="0" borderId="11" xfId="0" applyNumberFormat="1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16" fontId="20" fillId="0" borderId="16" xfId="0" applyNumberFormat="1" applyFont="1" applyFill="1" applyBorder="1" applyAlignment="1">
      <alignment horizontal="center" vertical="top" wrapText="1"/>
    </xf>
    <xf numFmtId="170" fontId="20" fillId="0" borderId="17" xfId="0" applyNumberFormat="1" applyFont="1" applyBorder="1" applyAlignment="1">
      <alignment horizontal="center" wrapText="1"/>
    </xf>
    <xf numFmtId="170" fontId="21" fillId="0" borderId="17" xfId="0" applyNumberFormat="1" applyFont="1" applyBorder="1" applyAlignment="1">
      <alignment horizontal="center" wrapText="1"/>
    </xf>
    <xf numFmtId="170" fontId="23" fillId="0" borderId="17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top" wrapText="1"/>
    </xf>
    <xf numFmtId="170" fontId="23" fillId="0" borderId="19" xfId="0" applyNumberFormat="1" applyFont="1" applyBorder="1" applyAlignment="1">
      <alignment horizontal="center" vertical="center" wrapText="1"/>
    </xf>
    <xf numFmtId="170" fontId="23" fillId="0" borderId="20" xfId="0" applyNumberFormat="1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170" fontId="23" fillId="0" borderId="24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vertical="top" wrapText="1"/>
    </xf>
    <xf numFmtId="170" fontId="23" fillId="0" borderId="25" xfId="0" applyNumberFormat="1" applyFont="1" applyBorder="1" applyAlignment="1">
      <alignment horizontal="center" vertical="center" wrapText="1"/>
    </xf>
    <xf numFmtId="170" fontId="25" fillId="0" borderId="24" xfId="0" applyNumberFormat="1" applyFont="1" applyBorder="1" applyAlignment="1">
      <alignment horizontal="center" vertical="center" wrapText="1"/>
    </xf>
    <xf numFmtId="170" fontId="23" fillId="0" borderId="24" xfId="0" applyNumberFormat="1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top" wrapText="1"/>
    </xf>
    <xf numFmtId="170" fontId="23" fillId="0" borderId="27" xfId="0" applyNumberFormat="1" applyFont="1" applyFill="1" applyBorder="1" applyAlignment="1">
      <alignment horizontal="center" vertical="center" wrapText="1"/>
    </xf>
    <xf numFmtId="170" fontId="25" fillId="0" borderId="28" xfId="0" applyNumberFormat="1" applyFont="1" applyFill="1" applyBorder="1" applyAlignment="1">
      <alignment horizontal="center" vertical="center" wrapText="1"/>
    </xf>
    <xf numFmtId="170" fontId="23" fillId="0" borderId="28" xfId="0" applyNumberFormat="1" applyFont="1" applyFill="1" applyBorder="1" applyAlignment="1">
      <alignment horizontal="center" vertical="center" wrapText="1"/>
    </xf>
    <xf numFmtId="170" fontId="23" fillId="0" borderId="29" xfId="0" applyNumberFormat="1" applyFont="1" applyBorder="1" applyAlignment="1">
      <alignment horizontal="center" vertical="center" wrapText="1"/>
    </xf>
    <xf numFmtId="170" fontId="20" fillId="0" borderId="12" xfId="0" applyNumberFormat="1" applyFont="1" applyBorder="1" applyAlignment="1">
      <alignment horizontal="center" wrapText="1"/>
    </xf>
    <xf numFmtId="170" fontId="21" fillId="0" borderId="12" xfId="0" applyNumberFormat="1" applyFont="1" applyBorder="1" applyAlignment="1">
      <alignment horizontal="center" wrapText="1"/>
    </xf>
    <xf numFmtId="170" fontId="23" fillId="0" borderId="12" xfId="0" applyNumberFormat="1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top" wrapText="1"/>
    </xf>
    <xf numFmtId="170" fontId="23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horizontal="center" vertical="top" wrapText="1"/>
    </xf>
    <xf numFmtId="170" fontId="23" fillId="0" borderId="34" xfId="0" applyNumberFormat="1" applyFont="1" applyFill="1" applyBorder="1" applyAlignment="1">
      <alignment horizontal="center" vertical="center" wrapText="1"/>
    </xf>
    <xf numFmtId="170" fontId="23" fillId="0" borderId="35" xfId="0" applyNumberFormat="1" applyFont="1" applyBorder="1" applyAlignment="1">
      <alignment horizontal="center" vertical="center" wrapText="1"/>
    </xf>
    <xf numFmtId="170" fontId="23" fillId="0" borderId="13" xfId="0" applyNumberFormat="1" applyFont="1" applyBorder="1" applyAlignment="1">
      <alignment horizontal="center" vertical="center" wrapText="1"/>
    </xf>
    <xf numFmtId="170" fontId="21" fillId="0" borderId="36" xfId="0" applyNumberFormat="1" applyFont="1" applyBorder="1" applyAlignment="1">
      <alignment horizontal="center" wrapText="1"/>
    </xf>
    <xf numFmtId="170" fontId="23" fillId="0" borderId="37" xfId="0" applyNumberFormat="1" applyFont="1" applyFill="1" applyBorder="1" applyAlignment="1">
      <alignment horizontal="center" vertical="center" wrapText="1"/>
    </xf>
    <xf numFmtId="170" fontId="23" fillId="0" borderId="38" xfId="0" applyNumberFormat="1" applyFont="1" applyFill="1" applyBorder="1" applyAlignment="1">
      <alignment horizontal="center" vertical="center" wrapText="1"/>
    </xf>
    <xf numFmtId="170" fontId="23" fillId="0" borderId="39" xfId="0" applyNumberFormat="1" applyFont="1" applyFill="1" applyBorder="1" applyAlignment="1">
      <alignment horizontal="center" vertical="center" wrapText="1"/>
    </xf>
    <xf numFmtId="170" fontId="23" fillId="0" borderId="40" xfId="0" applyNumberFormat="1" applyFont="1" applyFill="1" applyBorder="1" applyAlignment="1">
      <alignment horizontal="center" vertical="center" wrapText="1"/>
    </xf>
    <xf numFmtId="170" fontId="23" fillId="0" borderId="41" xfId="0" applyNumberFormat="1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 vertical="top" wrapText="1"/>
    </xf>
    <xf numFmtId="0" fontId="21" fillId="0" borderId="41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45" xfId="0" applyFont="1" applyFill="1" applyBorder="1" applyAlignment="1">
      <alignment horizontal="center" vertical="top" wrapText="1"/>
    </xf>
    <xf numFmtId="0" fontId="21" fillId="0" borderId="46" xfId="0" applyFont="1" applyFill="1" applyBorder="1" applyAlignment="1">
      <alignment horizontal="center" vertical="top" wrapText="1"/>
    </xf>
    <xf numFmtId="0" fontId="21" fillId="0" borderId="4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view="pageBreakPreview" zoomScale="75" zoomScaleNormal="85" zoomScaleSheetLayoutView="75" zoomScalePageLayoutView="0" workbookViewId="0" topLeftCell="A28">
      <selection activeCell="A6" sqref="A6:N6"/>
    </sheetView>
  </sheetViews>
  <sheetFormatPr defaultColWidth="9.00390625" defaultRowHeight="12.75"/>
  <cols>
    <col min="1" max="1" width="9.125" style="1" customWidth="1"/>
    <col min="2" max="2" width="57.125" style="1" customWidth="1"/>
    <col min="3" max="3" width="18.125" style="10" customWidth="1"/>
    <col min="4" max="4" width="18.875" style="1" customWidth="1"/>
    <col min="5" max="5" width="16.125" style="10" customWidth="1"/>
    <col min="6" max="6" width="20.00390625" style="1" customWidth="1"/>
    <col min="7" max="7" width="14.625" style="1" customWidth="1"/>
    <col min="8" max="8" width="20.125" style="1" customWidth="1"/>
    <col min="9" max="9" width="19.25390625" style="1" customWidth="1"/>
    <col min="10" max="11" width="18.00390625" style="1" customWidth="1"/>
    <col min="12" max="12" width="19.75390625" style="1" customWidth="1"/>
    <col min="13" max="13" width="16.125" style="1" customWidth="1"/>
    <col min="14" max="14" width="21.125" style="1" customWidth="1"/>
    <col min="15" max="16384" width="9.125" style="2" customWidth="1"/>
  </cols>
  <sheetData>
    <row r="1" ht="18.75">
      <c r="M1" s="17" t="s">
        <v>68</v>
      </c>
    </row>
    <row r="2" spans="1:14" ht="18.7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8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8.75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8.75">
      <c r="A5" s="78" t="s">
        <v>69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18.7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43.5" customHeight="1">
      <c r="A7" s="75" t="s">
        <v>3</v>
      </c>
      <c r="B7" s="75" t="s">
        <v>4</v>
      </c>
      <c r="C7" s="75" t="s">
        <v>5</v>
      </c>
      <c r="D7" s="75"/>
      <c r="E7" s="75"/>
      <c r="F7" s="75"/>
      <c r="G7" s="75"/>
      <c r="H7" s="75"/>
      <c r="I7" s="75" t="s">
        <v>6</v>
      </c>
      <c r="J7" s="75"/>
      <c r="K7" s="75"/>
      <c r="L7" s="75"/>
      <c r="M7" s="75"/>
      <c r="N7" s="75"/>
    </row>
    <row r="8" spans="1:14" ht="12.75" customHeight="1">
      <c r="A8" s="75"/>
      <c r="B8" s="75"/>
      <c r="C8" s="75" t="s">
        <v>7</v>
      </c>
      <c r="D8" s="75" t="s">
        <v>8</v>
      </c>
      <c r="E8" s="75"/>
      <c r="F8" s="75"/>
      <c r="G8" s="75"/>
      <c r="H8" s="75"/>
      <c r="I8" s="75" t="s">
        <v>7</v>
      </c>
      <c r="J8" s="75" t="s">
        <v>8</v>
      </c>
      <c r="K8" s="75"/>
      <c r="L8" s="75"/>
      <c r="M8" s="75"/>
      <c r="N8" s="75"/>
    </row>
    <row r="9" spans="1:14" ht="13.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ht="42.75" customHeight="1">
      <c r="A10" s="75"/>
      <c r="B10" s="75"/>
      <c r="C10" s="75"/>
      <c r="D10" s="75" t="s">
        <v>9</v>
      </c>
      <c r="E10" s="75" t="s">
        <v>10</v>
      </c>
      <c r="F10" s="75"/>
      <c r="G10" s="75"/>
      <c r="H10" s="75"/>
      <c r="I10" s="75"/>
      <c r="J10" s="75" t="s">
        <v>9</v>
      </c>
      <c r="K10" s="75" t="s">
        <v>10</v>
      </c>
      <c r="L10" s="75"/>
      <c r="M10" s="75"/>
      <c r="N10" s="75"/>
    </row>
    <row r="11" spans="1:14" ht="13.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63.75" customHeight="1">
      <c r="A12" s="75"/>
      <c r="B12" s="75"/>
      <c r="C12" s="75"/>
      <c r="D12" s="75"/>
      <c r="E12" s="14" t="s">
        <v>7</v>
      </c>
      <c r="F12" s="14" t="s">
        <v>11</v>
      </c>
      <c r="G12" s="14" t="s">
        <v>12</v>
      </c>
      <c r="H12" s="14" t="s">
        <v>13</v>
      </c>
      <c r="I12" s="75"/>
      <c r="J12" s="75"/>
      <c r="K12" s="14" t="s">
        <v>7</v>
      </c>
      <c r="L12" s="14" t="s">
        <v>11</v>
      </c>
      <c r="M12" s="14" t="s">
        <v>12</v>
      </c>
      <c r="N12" s="14" t="s">
        <v>61</v>
      </c>
    </row>
    <row r="13" spans="1:14" ht="18.75">
      <c r="A13" s="15">
        <v>1</v>
      </c>
      <c r="B13" s="15">
        <v>2</v>
      </c>
      <c r="C13" s="20">
        <v>3</v>
      </c>
      <c r="D13" s="21">
        <v>4</v>
      </c>
      <c r="E13" s="20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1">
        <v>14</v>
      </c>
    </row>
    <row r="14" spans="1:14" s="4" customFormat="1" ht="20.25">
      <c r="A14" s="14">
        <v>1</v>
      </c>
      <c r="B14" s="18" t="s">
        <v>14</v>
      </c>
      <c r="C14" s="24">
        <f>SUM(C15:C22)</f>
        <v>5725</v>
      </c>
      <c r="D14" s="24">
        <f>SUM(D15:D22)</f>
        <v>4683.04994</v>
      </c>
      <c r="E14" s="24">
        <f aca="true" t="shared" si="0" ref="E14:N14">SUM(E15:E22)</f>
        <v>1041.95006</v>
      </c>
      <c r="F14" s="24">
        <f>SUM(F15:F22)</f>
        <v>1041.95006</v>
      </c>
      <c r="G14" s="24">
        <f t="shared" si="0"/>
        <v>0</v>
      </c>
      <c r="H14" s="24">
        <f t="shared" si="0"/>
        <v>0</v>
      </c>
      <c r="I14" s="24">
        <f t="shared" si="0"/>
        <v>5725</v>
      </c>
      <c r="J14" s="24">
        <f t="shared" si="0"/>
        <v>4683.04994</v>
      </c>
      <c r="K14" s="24">
        <f t="shared" si="0"/>
        <v>1041.95006</v>
      </c>
      <c r="L14" s="24">
        <f t="shared" si="0"/>
        <v>1041.95006</v>
      </c>
      <c r="M14" s="24">
        <f t="shared" si="0"/>
        <v>0</v>
      </c>
      <c r="N14" s="24">
        <f t="shared" si="0"/>
        <v>0</v>
      </c>
    </row>
    <row r="15" spans="1:14" ht="24.75" customHeight="1">
      <c r="A15" s="16" t="s">
        <v>15</v>
      </c>
      <c r="B15" s="19" t="s">
        <v>16</v>
      </c>
      <c r="C15" s="24">
        <f>D15+E15</f>
        <v>2393.266</v>
      </c>
      <c r="D15" s="25">
        <f>1857.228+39.305+61.15858</f>
        <v>1957.69158</v>
      </c>
      <c r="E15" s="24">
        <f>F15+G15</f>
        <v>435.57442</v>
      </c>
      <c r="F15" s="25">
        <f>413.222+8.745+13.60742</f>
        <v>435.57442</v>
      </c>
      <c r="G15" s="25">
        <v>0</v>
      </c>
      <c r="H15" s="25">
        <v>0</v>
      </c>
      <c r="I15" s="24">
        <f>J15+K15</f>
        <v>2393.266</v>
      </c>
      <c r="J15" s="25">
        <f>1642.953+61.15858+39.305+28.5844+185.6906</f>
        <v>1957.69158</v>
      </c>
      <c r="K15" s="24">
        <f>L15+M15</f>
        <v>435.57442</v>
      </c>
      <c r="L15" s="25">
        <f>365.547+13.60742+8.745+6.27462+41.40038</f>
        <v>435.57442</v>
      </c>
      <c r="M15" s="25">
        <v>0</v>
      </c>
      <c r="N15" s="25">
        <v>0</v>
      </c>
    </row>
    <row r="16" spans="1:14" ht="23.25" customHeight="1">
      <c r="A16" s="15" t="s">
        <v>17</v>
      </c>
      <c r="B16" s="19" t="s">
        <v>18</v>
      </c>
      <c r="C16" s="24"/>
      <c r="D16" s="25"/>
      <c r="E16" s="24"/>
      <c r="F16" s="25"/>
      <c r="G16" s="25"/>
      <c r="H16" s="25"/>
      <c r="I16" s="24"/>
      <c r="J16" s="25"/>
      <c r="K16" s="24"/>
      <c r="L16" s="25"/>
      <c r="M16" s="25"/>
      <c r="N16" s="25"/>
    </row>
    <row r="17" spans="1:14" ht="37.5">
      <c r="A17" s="16" t="s">
        <v>19</v>
      </c>
      <c r="B17" s="19" t="s">
        <v>20</v>
      </c>
      <c r="C17" s="24"/>
      <c r="D17" s="25"/>
      <c r="E17" s="24"/>
      <c r="F17" s="25"/>
      <c r="G17" s="25"/>
      <c r="H17" s="25"/>
      <c r="I17" s="24"/>
      <c r="J17" s="25"/>
      <c r="K17" s="24"/>
      <c r="L17" s="25"/>
      <c r="M17" s="25"/>
      <c r="N17" s="25"/>
    </row>
    <row r="18" spans="1:14" ht="36.75" customHeight="1">
      <c r="A18" s="16" t="s">
        <v>21</v>
      </c>
      <c r="B18" s="19" t="s">
        <v>22</v>
      </c>
      <c r="C18" s="24"/>
      <c r="D18" s="25"/>
      <c r="E18" s="24"/>
      <c r="F18" s="25"/>
      <c r="G18" s="25"/>
      <c r="H18" s="25"/>
      <c r="I18" s="24"/>
      <c r="J18" s="25"/>
      <c r="K18" s="24"/>
      <c r="L18" s="25"/>
      <c r="M18" s="25"/>
      <c r="N18" s="25"/>
    </row>
    <row r="19" spans="1:14" ht="23.25" customHeight="1">
      <c r="A19" s="16" t="s">
        <v>23</v>
      </c>
      <c r="B19" s="19" t="s">
        <v>24</v>
      </c>
      <c r="C19" s="24">
        <f>D19+E19</f>
        <v>3331.734</v>
      </c>
      <c r="D19" s="25">
        <f>2450.7246+104.69259+4.09+165.85117</f>
        <v>2725.35836</v>
      </c>
      <c r="E19" s="24">
        <f>F19+G19+H19</f>
        <v>606.37564</v>
      </c>
      <c r="F19" s="26">
        <f>545.27126+23.29348+0.91+36.9009</f>
        <v>606.37564</v>
      </c>
      <c r="G19" s="25">
        <v>0</v>
      </c>
      <c r="H19" s="25">
        <v>0</v>
      </c>
      <c r="I19" s="24">
        <f>J19+K19</f>
        <v>3331.734</v>
      </c>
      <c r="J19" s="25">
        <f>2450.7246+104.69259+4.09+165.85117</f>
        <v>2725.35836</v>
      </c>
      <c r="K19" s="24">
        <f>L19+M19+N19</f>
        <v>606.37564</v>
      </c>
      <c r="L19" s="26">
        <f>545.27126+23.29348+0.91+36.9009</f>
        <v>606.37564</v>
      </c>
      <c r="M19" s="25">
        <v>0</v>
      </c>
      <c r="N19" s="25">
        <v>0</v>
      </c>
    </row>
    <row r="20" spans="1:14" ht="37.5">
      <c r="A20" s="15" t="s">
        <v>25</v>
      </c>
      <c r="B20" s="19" t="s">
        <v>26</v>
      </c>
      <c r="C20" s="24"/>
      <c r="D20" s="25"/>
      <c r="E20" s="24"/>
      <c r="F20" s="25"/>
      <c r="G20" s="25"/>
      <c r="H20" s="25"/>
      <c r="I20" s="24"/>
      <c r="J20" s="25"/>
      <c r="K20" s="24"/>
      <c r="L20" s="25"/>
      <c r="M20" s="25"/>
      <c r="N20" s="25"/>
    </row>
    <row r="21" spans="1:14" ht="24" customHeight="1">
      <c r="A21" s="15" t="s">
        <v>27</v>
      </c>
      <c r="B21" s="19" t="s">
        <v>28</v>
      </c>
      <c r="C21" s="24"/>
      <c r="D21" s="25"/>
      <c r="E21" s="24"/>
      <c r="F21" s="25"/>
      <c r="G21" s="25"/>
      <c r="H21" s="25"/>
      <c r="I21" s="24"/>
      <c r="J21" s="25"/>
      <c r="K21" s="24"/>
      <c r="L21" s="25"/>
      <c r="M21" s="25"/>
      <c r="N21" s="25"/>
    </row>
    <row r="22" spans="1:14" ht="40.5" customHeight="1">
      <c r="A22" s="15" t="s">
        <v>29</v>
      </c>
      <c r="B22" s="19" t="s">
        <v>30</v>
      </c>
      <c r="C22" s="24"/>
      <c r="D22" s="25"/>
      <c r="E22" s="24"/>
      <c r="F22" s="25"/>
      <c r="G22" s="25"/>
      <c r="H22" s="25"/>
      <c r="I22" s="24"/>
      <c r="J22" s="25"/>
      <c r="K22" s="24"/>
      <c r="L22" s="25"/>
      <c r="M22" s="25"/>
      <c r="N22" s="25"/>
    </row>
    <row r="23" spans="1:14" s="4" customFormat="1" ht="37.5">
      <c r="A23" s="14" t="s">
        <v>31</v>
      </c>
      <c r="B23" s="18" t="s">
        <v>32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s="4" customFormat="1" ht="21" customHeight="1">
      <c r="A24" s="14" t="s">
        <v>33</v>
      </c>
      <c r="B24" s="18" t="s">
        <v>34</v>
      </c>
      <c r="C24" s="24">
        <f>D24+E24</f>
        <v>1126.631</v>
      </c>
      <c r="D24" s="24">
        <v>921.585</v>
      </c>
      <c r="E24" s="24">
        <f>F24+G24+H24</f>
        <v>205.046</v>
      </c>
      <c r="F24" s="24">
        <v>205.046</v>
      </c>
      <c r="G24" s="24">
        <v>0</v>
      </c>
      <c r="H24" s="24">
        <v>0</v>
      </c>
      <c r="I24" s="24">
        <f>J24+K24</f>
        <v>1126.631</v>
      </c>
      <c r="J24" s="24">
        <v>921.585</v>
      </c>
      <c r="K24" s="24">
        <f>L24+M24+N24</f>
        <v>205.046</v>
      </c>
      <c r="L24" s="24">
        <v>205.046</v>
      </c>
      <c r="M24" s="24">
        <v>0</v>
      </c>
      <c r="N24" s="24">
        <v>0</v>
      </c>
    </row>
    <row r="25" spans="1:14" s="4" customFormat="1" ht="42" customHeight="1">
      <c r="A25" s="14" t="s">
        <v>35</v>
      </c>
      <c r="B25" s="18" t="s">
        <v>36</v>
      </c>
      <c r="C25" s="24"/>
      <c r="D25" s="24"/>
      <c r="E25" s="24"/>
      <c r="F25" s="24"/>
      <c r="G25" s="24"/>
      <c r="H25" s="24"/>
      <c r="I25" s="24"/>
      <c r="J25" s="25"/>
      <c r="K25" s="24"/>
      <c r="L25" s="25"/>
      <c r="M25" s="25"/>
      <c r="N25" s="25"/>
    </row>
    <row r="26" spans="1:14" ht="61.5" customHeight="1">
      <c r="A26" s="15" t="s">
        <v>37</v>
      </c>
      <c r="B26" s="19" t="s">
        <v>38</v>
      </c>
      <c r="C26" s="24"/>
      <c r="D26" s="25"/>
      <c r="E26" s="24"/>
      <c r="F26" s="25"/>
      <c r="G26" s="25"/>
      <c r="H26" s="25"/>
      <c r="I26" s="24"/>
      <c r="J26" s="25"/>
      <c r="K26" s="24"/>
      <c r="L26" s="25"/>
      <c r="M26" s="25"/>
      <c r="N26" s="25"/>
    </row>
    <row r="27" spans="1:14" ht="45" customHeight="1">
      <c r="A27" s="15" t="s">
        <v>39</v>
      </c>
      <c r="B27" s="19" t="s">
        <v>40</v>
      </c>
      <c r="C27" s="24"/>
      <c r="D27" s="25"/>
      <c r="E27" s="24"/>
      <c r="F27" s="25"/>
      <c r="G27" s="25"/>
      <c r="H27" s="25"/>
      <c r="I27" s="24"/>
      <c r="J27" s="25"/>
      <c r="K27" s="24"/>
      <c r="L27" s="25"/>
      <c r="M27" s="25"/>
      <c r="N27" s="25"/>
    </row>
    <row r="28" spans="1:14" ht="33" customHeight="1">
      <c r="A28" s="15"/>
      <c r="B28" s="19" t="s">
        <v>41</v>
      </c>
      <c r="C28" s="28"/>
      <c r="D28" s="26"/>
      <c r="E28" s="28"/>
      <c r="F28" s="26"/>
      <c r="G28" s="26"/>
      <c r="H28" s="26"/>
      <c r="I28" s="28"/>
      <c r="J28" s="26"/>
      <c r="K28" s="28"/>
      <c r="L28" s="26"/>
      <c r="M28" s="26"/>
      <c r="N28" s="26"/>
    </row>
    <row r="29" spans="1:14" s="4" customFormat="1" ht="75.75" customHeight="1">
      <c r="A29" s="14" t="s">
        <v>42</v>
      </c>
      <c r="B29" s="18" t="s">
        <v>43</v>
      </c>
      <c r="C29" s="24"/>
      <c r="D29" s="24"/>
      <c r="E29" s="24"/>
      <c r="F29" s="24"/>
      <c r="G29" s="24"/>
      <c r="H29" s="24"/>
      <c r="I29" s="24"/>
      <c r="J29" s="25"/>
      <c r="K29" s="24"/>
      <c r="L29" s="25"/>
      <c r="M29" s="25"/>
      <c r="N29" s="25"/>
    </row>
    <row r="30" spans="1:14" s="4" customFormat="1" ht="81.75" customHeight="1">
      <c r="A30" s="14" t="s">
        <v>44</v>
      </c>
      <c r="B30" s="18" t="s">
        <v>45</v>
      </c>
      <c r="C30" s="24">
        <f>C32</f>
        <v>585</v>
      </c>
      <c r="D30" s="24">
        <f aca="true" t="shared" si="1" ref="D30:N30">D32</f>
        <v>478.53006</v>
      </c>
      <c r="E30" s="24">
        <f t="shared" si="1"/>
        <v>106.46994</v>
      </c>
      <c r="F30" s="24">
        <f>F32</f>
        <v>106.46994</v>
      </c>
      <c r="G30" s="24">
        <f t="shared" si="1"/>
        <v>0</v>
      </c>
      <c r="H30" s="24">
        <f t="shared" si="1"/>
        <v>0</v>
      </c>
      <c r="I30" s="24">
        <f t="shared" si="1"/>
        <v>585</v>
      </c>
      <c r="J30" s="24">
        <f t="shared" si="1"/>
        <v>478.53006</v>
      </c>
      <c r="K30" s="24">
        <f>K32</f>
        <v>106.46994</v>
      </c>
      <c r="L30" s="24">
        <f t="shared" si="1"/>
        <v>106.46994</v>
      </c>
      <c r="M30" s="24">
        <f t="shared" si="1"/>
        <v>0</v>
      </c>
      <c r="N30" s="24">
        <f t="shared" si="1"/>
        <v>0</v>
      </c>
    </row>
    <row r="31" spans="1:14" ht="45" customHeight="1">
      <c r="A31" s="16" t="s">
        <v>46</v>
      </c>
      <c r="B31" s="19" t="s">
        <v>47</v>
      </c>
      <c r="C31" s="24"/>
      <c r="D31" s="25"/>
      <c r="E31" s="24"/>
      <c r="F31" s="25"/>
      <c r="G31" s="25"/>
      <c r="H31" s="25"/>
      <c r="I31" s="24"/>
      <c r="J31" s="25"/>
      <c r="K31" s="24"/>
      <c r="L31" s="25"/>
      <c r="M31" s="25"/>
      <c r="N31" s="25"/>
    </row>
    <row r="32" spans="1:14" ht="57.75" customHeight="1">
      <c r="A32" s="16" t="s">
        <v>48</v>
      </c>
      <c r="B32" s="19" t="s">
        <v>49</v>
      </c>
      <c r="C32" s="24">
        <f>D32+E32</f>
        <v>585</v>
      </c>
      <c r="D32" s="25">
        <f>479.7-1.16994</f>
        <v>478.53006</v>
      </c>
      <c r="E32" s="24">
        <f>F32+G32+H32</f>
        <v>106.46994</v>
      </c>
      <c r="F32" s="25">
        <v>106.46994</v>
      </c>
      <c r="G32" s="25">
        <v>0</v>
      </c>
      <c r="H32" s="25">
        <v>0</v>
      </c>
      <c r="I32" s="24">
        <f>J32+K32</f>
        <v>585</v>
      </c>
      <c r="J32" s="25">
        <f>479.7-1.16994</f>
        <v>478.53006</v>
      </c>
      <c r="K32" s="24">
        <f>L32+M32+N32</f>
        <v>106.46994</v>
      </c>
      <c r="L32" s="25">
        <v>106.46994</v>
      </c>
      <c r="M32" s="25">
        <v>0</v>
      </c>
      <c r="N32" s="25">
        <v>0</v>
      </c>
    </row>
    <row r="33" spans="1:14" s="4" customFormat="1" ht="66.75" customHeight="1">
      <c r="A33" s="14" t="s">
        <v>50</v>
      </c>
      <c r="B33" s="18" t="s">
        <v>51</v>
      </c>
      <c r="C33" s="24"/>
      <c r="D33" s="24"/>
      <c r="E33" s="24"/>
      <c r="F33" s="24"/>
      <c r="G33" s="24"/>
      <c r="H33" s="24"/>
      <c r="I33" s="24"/>
      <c r="J33" s="25"/>
      <c r="K33" s="24"/>
      <c r="L33" s="25"/>
      <c r="M33" s="25"/>
      <c r="N33" s="25"/>
    </row>
    <row r="34" spans="1:14" s="4" customFormat="1" ht="43.5" customHeight="1">
      <c r="A34" s="14" t="s">
        <v>52</v>
      </c>
      <c r="B34" s="18" t="s">
        <v>53</v>
      </c>
      <c r="C34" s="24">
        <f>D34+E34</f>
        <v>3010.641</v>
      </c>
      <c r="D34" s="25">
        <v>2462.705</v>
      </c>
      <c r="E34" s="24">
        <f>F34+G34</f>
        <v>547.936</v>
      </c>
      <c r="F34" s="25">
        <v>273.968</v>
      </c>
      <c r="G34" s="25">
        <v>273.968</v>
      </c>
      <c r="H34" s="25">
        <v>0</v>
      </c>
      <c r="I34" s="24">
        <f>J34+K34</f>
        <v>3010.641</v>
      </c>
      <c r="J34" s="25">
        <v>2462.705</v>
      </c>
      <c r="K34" s="24">
        <f>L34+M34</f>
        <v>547.936</v>
      </c>
      <c r="L34" s="25">
        <v>273.968</v>
      </c>
      <c r="M34" s="25">
        <v>273.968</v>
      </c>
      <c r="N34" s="25">
        <v>0</v>
      </c>
    </row>
    <row r="35" spans="1:14" s="4" customFormat="1" ht="39.75" customHeight="1">
      <c r="A35" s="14" t="s">
        <v>54</v>
      </c>
      <c r="B35" s="18" t="s">
        <v>55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3">
        <v>0</v>
      </c>
      <c r="I35" s="22">
        <v>0</v>
      </c>
      <c r="J35" s="22">
        <v>0</v>
      </c>
      <c r="K35" s="22">
        <f>SUM(L35:N35)</f>
        <v>0</v>
      </c>
      <c r="L35" s="22">
        <v>0</v>
      </c>
      <c r="M35" s="22">
        <v>0</v>
      </c>
      <c r="N35" s="22">
        <v>0</v>
      </c>
    </row>
    <row r="36" spans="1:14" ht="19.5" customHeight="1">
      <c r="A36" s="75" t="s">
        <v>56</v>
      </c>
      <c r="B36" s="79"/>
      <c r="C36" s="24">
        <f>C14+C24+C34+C30+C28</f>
        <v>10447.272</v>
      </c>
      <c r="D36" s="24">
        <f>D14+D24+D34+D30+D28</f>
        <v>8545.87</v>
      </c>
      <c r="E36" s="24">
        <f>E14+E24+E34+E30+E28</f>
        <v>1901.402</v>
      </c>
      <c r="F36" s="24">
        <f>F14+F24+F34+F30+F28</f>
        <v>1627.434</v>
      </c>
      <c r="G36" s="24">
        <f>G14+G24+G34+G30+G28</f>
        <v>273.968</v>
      </c>
      <c r="H36" s="24">
        <f aca="true" t="shared" si="2" ref="H36:N36">H14+H24+H34+H30</f>
        <v>0</v>
      </c>
      <c r="I36" s="24">
        <f t="shared" si="2"/>
        <v>10447.272</v>
      </c>
      <c r="J36" s="24">
        <f t="shared" si="2"/>
        <v>8545.87</v>
      </c>
      <c r="K36" s="24">
        <f t="shared" si="2"/>
        <v>1901.402</v>
      </c>
      <c r="L36" s="24">
        <f t="shared" si="2"/>
        <v>1627.434</v>
      </c>
      <c r="M36" s="24">
        <f t="shared" si="2"/>
        <v>273.968</v>
      </c>
      <c r="N36" s="24">
        <f t="shared" si="2"/>
        <v>0</v>
      </c>
    </row>
    <row r="37" spans="2:3" ht="13.5" customHeight="1">
      <c r="B37" s="80" t="s">
        <v>57</v>
      </c>
      <c r="C37" s="80"/>
    </row>
    <row r="38" spans="2:14" ht="27" customHeight="1">
      <c r="B38" s="80"/>
      <c r="C38" s="80"/>
      <c r="D38" s="5"/>
      <c r="E38" s="11"/>
      <c r="F38" s="5"/>
      <c r="G38" s="5"/>
      <c r="H38" s="6"/>
      <c r="I38" s="7"/>
      <c r="J38" s="7" t="s">
        <v>60</v>
      </c>
      <c r="K38" s="7"/>
      <c r="L38" s="7"/>
      <c r="M38" s="6"/>
      <c r="N38" s="6"/>
    </row>
    <row r="39" spans="4:14" ht="18.75">
      <c r="D39" s="81" t="s">
        <v>58</v>
      </c>
      <c r="E39" s="81"/>
      <c r="F39" s="81"/>
      <c r="G39" s="81"/>
      <c r="H39" s="3"/>
      <c r="I39" s="81"/>
      <c r="J39" s="81"/>
      <c r="K39" s="81"/>
      <c r="L39" s="81"/>
      <c r="M39" s="8"/>
      <c r="N39" s="8"/>
    </row>
    <row r="41" spans="2:14" ht="18.75" customHeight="1">
      <c r="B41" s="80" t="s">
        <v>62</v>
      </c>
      <c r="C41" s="80"/>
      <c r="D41" s="5"/>
      <c r="E41" s="11"/>
      <c r="F41" s="5"/>
      <c r="G41" s="5"/>
      <c r="H41" s="6"/>
      <c r="I41" s="7"/>
      <c r="J41" s="7" t="s">
        <v>63</v>
      </c>
      <c r="K41" s="7"/>
      <c r="L41" s="7"/>
      <c r="M41" s="6"/>
      <c r="N41" s="6"/>
    </row>
    <row r="42" spans="2:14" ht="12.75" customHeight="1">
      <c r="B42" s="80"/>
      <c r="C42" s="80"/>
      <c r="D42" s="81" t="s">
        <v>58</v>
      </c>
      <c r="E42" s="81"/>
      <c r="F42" s="81"/>
      <c r="G42" s="81"/>
      <c r="H42" s="3"/>
      <c r="I42" s="81" t="s">
        <v>59</v>
      </c>
      <c r="J42" s="81"/>
      <c r="K42" s="81"/>
      <c r="L42" s="81"/>
      <c r="M42" s="8"/>
      <c r="N42" s="8"/>
    </row>
    <row r="43" spans="4:9" ht="18">
      <c r="D43" s="9"/>
      <c r="E43" s="9"/>
      <c r="F43" s="9"/>
      <c r="G43" s="9"/>
      <c r="H43" s="9"/>
      <c r="I43" s="9"/>
    </row>
    <row r="45" ht="18">
      <c r="J45" s="9"/>
    </row>
  </sheetData>
  <sheetProtection selectLockedCells="1" selectUnlockedCells="1"/>
  <mergeCells count="24">
    <mergeCell ref="B37:C38"/>
    <mergeCell ref="D39:G39"/>
    <mergeCell ref="I39:L39"/>
    <mergeCell ref="B41:C42"/>
    <mergeCell ref="D42:G42"/>
    <mergeCell ref="I42:L42"/>
    <mergeCell ref="A36:B36"/>
    <mergeCell ref="A6:N6"/>
    <mergeCell ref="A7:A12"/>
    <mergeCell ref="B7:B12"/>
    <mergeCell ref="C7:H7"/>
    <mergeCell ref="I7:N7"/>
    <mergeCell ref="C8:C12"/>
    <mergeCell ref="D8:H9"/>
    <mergeCell ref="I8:I12"/>
    <mergeCell ref="J8:N9"/>
    <mergeCell ref="D10:D12"/>
    <mergeCell ref="A2:N2"/>
    <mergeCell ref="A3:N3"/>
    <mergeCell ref="A4:N4"/>
    <mergeCell ref="A5:N5"/>
    <mergeCell ref="E10:H11"/>
    <mergeCell ref="J10:J12"/>
    <mergeCell ref="K10:N11"/>
  </mergeCells>
  <printOptions/>
  <pageMargins left="0.65" right="0.1701388888888889" top="0.1701388888888889" bottom="0.35" header="0.5118055555555555" footer="0.5118055555555555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="75" zoomScaleNormal="85" zoomScaleSheetLayoutView="75" workbookViewId="0" topLeftCell="A1">
      <selection activeCell="F8" sqref="F8"/>
    </sheetView>
  </sheetViews>
  <sheetFormatPr defaultColWidth="9.00390625" defaultRowHeight="12.75"/>
  <cols>
    <col min="1" max="1" width="9.125" style="1" customWidth="1"/>
    <col min="2" max="2" width="57.125" style="1" customWidth="1"/>
    <col min="3" max="3" width="19.375" style="10" customWidth="1"/>
    <col min="4" max="4" width="20.00390625" style="1" customWidth="1"/>
    <col min="5" max="6" width="16.75390625" style="1" customWidth="1"/>
    <col min="7" max="7" width="24.25390625" style="1" customWidth="1"/>
    <col min="8" max="8" width="21.875" style="1" customWidth="1"/>
    <col min="9" max="9" width="20.00390625" style="1" customWidth="1"/>
    <col min="10" max="10" width="16.75390625" style="1" customWidth="1"/>
    <col min="11" max="16384" width="9.125" style="2" customWidth="1"/>
  </cols>
  <sheetData>
    <row r="1" spans="9:10" ht="18.75">
      <c r="I1" s="17"/>
      <c r="J1" s="3"/>
    </row>
    <row r="2" spans="1:10" ht="18.7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8">
      <c r="A3" s="77" t="s">
        <v>64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8.75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8.75">
      <c r="A5" s="78" t="s">
        <v>69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9.5" thickBot="1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ht="43.5" customHeight="1" thickBot="1">
      <c r="A7" s="84" t="s">
        <v>3</v>
      </c>
      <c r="B7" s="64" t="s">
        <v>4</v>
      </c>
      <c r="C7" s="87" t="s">
        <v>5</v>
      </c>
      <c r="D7" s="88"/>
      <c r="E7" s="88"/>
      <c r="F7" s="88"/>
      <c r="G7" s="88" t="s">
        <v>6</v>
      </c>
      <c r="H7" s="88"/>
      <c r="I7" s="88"/>
      <c r="J7" s="89"/>
    </row>
    <row r="8" spans="1:10" ht="61.5" customHeight="1">
      <c r="A8" s="85"/>
      <c r="B8" s="86"/>
      <c r="C8" s="52" t="s">
        <v>7</v>
      </c>
      <c r="D8" s="32" t="s">
        <v>65</v>
      </c>
      <c r="E8" s="74" t="s">
        <v>66</v>
      </c>
      <c r="F8" s="27" t="s">
        <v>67</v>
      </c>
      <c r="G8" s="52" t="s">
        <v>7</v>
      </c>
      <c r="H8" s="32" t="s">
        <v>65</v>
      </c>
      <c r="I8" s="74" t="s">
        <v>66</v>
      </c>
      <c r="J8" s="27" t="s">
        <v>67</v>
      </c>
    </row>
    <row r="9" spans="1:10" ht="19.5" thickBot="1">
      <c r="A9" s="42">
        <v>1</v>
      </c>
      <c r="B9" s="44">
        <v>2</v>
      </c>
      <c r="C9" s="60">
        <v>3</v>
      </c>
      <c r="D9" s="42">
        <v>4</v>
      </c>
      <c r="E9" s="43">
        <v>5</v>
      </c>
      <c r="F9" s="44">
        <v>6</v>
      </c>
      <c r="G9" s="60">
        <v>7</v>
      </c>
      <c r="H9" s="42">
        <v>8</v>
      </c>
      <c r="I9" s="43">
        <v>9</v>
      </c>
      <c r="J9" s="44">
        <v>10</v>
      </c>
    </row>
    <row r="10" spans="1:10" s="4" customFormat="1" ht="18.75">
      <c r="A10" s="39">
        <v>1</v>
      </c>
      <c r="B10" s="46" t="s">
        <v>14</v>
      </c>
      <c r="C10" s="53">
        <f>D10+E10+F10</f>
        <v>458.55414</v>
      </c>
      <c r="D10" s="49">
        <f>SUM(D11:D18)</f>
        <v>48.05</v>
      </c>
      <c r="E10" s="40">
        <f>SUM(E11:E18)</f>
        <v>202.75207</v>
      </c>
      <c r="F10" s="56">
        <f>SUM(F11:F18)</f>
        <v>207.75207</v>
      </c>
      <c r="G10" s="53">
        <f>H10+I10+J10</f>
        <v>458.55414</v>
      </c>
      <c r="H10" s="56">
        <f>SUM(H11:H18)</f>
        <v>48.05</v>
      </c>
      <c r="I10" s="56">
        <f>SUM(I11:I18)</f>
        <v>202.75207</v>
      </c>
      <c r="J10" s="41">
        <f>SUM(J11:J18)</f>
        <v>207.75207</v>
      </c>
    </row>
    <row r="11" spans="1:10" ht="24.75" customHeight="1">
      <c r="A11" s="35" t="s">
        <v>15</v>
      </c>
      <c r="B11" s="47" t="s">
        <v>16</v>
      </c>
      <c r="C11" s="54">
        <f>D11+E11+F11</f>
        <v>122.816</v>
      </c>
      <c r="D11" s="50">
        <v>48.05</v>
      </c>
      <c r="E11" s="31"/>
      <c r="F11" s="57">
        <v>74.766</v>
      </c>
      <c r="G11" s="54">
        <f>H11+I11+J11</f>
        <v>122.816</v>
      </c>
      <c r="H11" s="50">
        <v>48.05</v>
      </c>
      <c r="I11" s="31"/>
      <c r="J11" s="36">
        <v>74.766</v>
      </c>
    </row>
    <row r="12" spans="1:10" ht="23.25" customHeight="1">
      <c r="A12" s="34" t="s">
        <v>17</v>
      </c>
      <c r="B12" s="47" t="s">
        <v>18</v>
      </c>
      <c r="C12" s="55"/>
      <c r="D12" s="51"/>
      <c r="E12" s="30"/>
      <c r="F12" s="58"/>
      <c r="G12" s="55"/>
      <c r="H12" s="51"/>
      <c r="I12" s="30"/>
      <c r="J12" s="37"/>
    </row>
    <row r="13" spans="1:10" ht="37.5">
      <c r="A13" s="35" t="s">
        <v>19</v>
      </c>
      <c r="B13" s="47" t="s">
        <v>20</v>
      </c>
      <c r="C13" s="55"/>
      <c r="D13" s="51"/>
      <c r="E13" s="30"/>
      <c r="F13" s="58"/>
      <c r="G13" s="55"/>
      <c r="H13" s="51"/>
      <c r="I13" s="30"/>
      <c r="J13" s="37"/>
    </row>
    <row r="14" spans="1:10" ht="36.75" customHeight="1">
      <c r="A14" s="35" t="s">
        <v>21</v>
      </c>
      <c r="B14" s="47" t="s">
        <v>22</v>
      </c>
      <c r="C14" s="55"/>
      <c r="D14" s="51"/>
      <c r="E14" s="30"/>
      <c r="F14" s="58"/>
      <c r="G14" s="55"/>
      <c r="H14" s="51"/>
      <c r="I14" s="30"/>
      <c r="J14" s="37"/>
    </row>
    <row r="15" spans="1:10" ht="23.25" customHeight="1">
      <c r="A15" s="35" t="s">
        <v>23</v>
      </c>
      <c r="B15" s="47" t="s">
        <v>24</v>
      </c>
      <c r="C15" s="54">
        <f>D15+E15+F15</f>
        <v>335.73814</v>
      </c>
      <c r="D15" s="50"/>
      <c r="E15" s="31">
        <v>202.75207</v>
      </c>
      <c r="F15" s="57">
        <v>132.98607</v>
      </c>
      <c r="G15" s="54">
        <f>H15+I15+J15</f>
        <v>335.73814</v>
      </c>
      <c r="H15" s="50"/>
      <c r="I15" s="31">
        <v>202.75207</v>
      </c>
      <c r="J15" s="36">
        <v>132.98607</v>
      </c>
    </row>
    <row r="16" spans="1:10" ht="37.5">
      <c r="A16" s="34" t="s">
        <v>25</v>
      </c>
      <c r="B16" s="47" t="s">
        <v>26</v>
      </c>
      <c r="C16" s="55"/>
      <c r="D16" s="51"/>
      <c r="E16" s="30"/>
      <c r="F16" s="58"/>
      <c r="G16" s="55"/>
      <c r="H16" s="51"/>
      <c r="I16" s="30"/>
      <c r="J16" s="37"/>
    </row>
    <row r="17" spans="1:10" ht="24" customHeight="1">
      <c r="A17" s="34" t="s">
        <v>27</v>
      </c>
      <c r="B17" s="47" t="s">
        <v>28</v>
      </c>
      <c r="C17" s="55"/>
      <c r="D17" s="51"/>
      <c r="E17" s="30"/>
      <c r="F17" s="58"/>
      <c r="G17" s="55"/>
      <c r="H17" s="51"/>
      <c r="I17" s="30"/>
      <c r="J17" s="37"/>
    </row>
    <row r="18" spans="1:10" ht="40.5" customHeight="1">
      <c r="A18" s="34" t="s">
        <v>29</v>
      </c>
      <c r="B18" s="47" t="s">
        <v>30</v>
      </c>
      <c r="C18" s="55"/>
      <c r="D18" s="51"/>
      <c r="E18" s="30"/>
      <c r="F18" s="58"/>
      <c r="G18" s="55"/>
      <c r="H18" s="51"/>
      <c r="I18" s="30"/>
      <c r="J18" s="37"/>
    </row>
    <row r="19" spans="1:10" s="4" customFormat="1" ht="37.5">
      <c r="A19" s="33" t="s">
        <v>31</v>
      </c>
      <c r="B19" s="48" t="s">
        <v>32</v>
      </c>
      <c r="C19" s="55"/>
      <c r="D19" s="51"/>
      <c r="E19" s="30"/>
      <c r="F19" s="58"/>
      <c r="G19" s="55"/>
      <c r="H19" s="51"/>
      <c r="I19" s="30"/>
      <c r="J19" s="37"/>
    </row>
    <row r="20" spans="1:10" s="4" customFormat="1" ht="21" customHeight="1">
      <c r="A20" s="33" t="s">
        <v>33</v>
      </c>
      <c r="B20" s="48" t="s">
        <v>34</v>
      </c>
      <c r="C20" s="55"/>
      <c r="D20" s="51"/>
      <c r="E20" s="30"/>
      <c r="F20" s="58"/>
      <c r="G20" s="55"/>
      <c r="H20" s="51"/>
      <c r="I20" s="30"/>
      <c r="J20" s="37"/>
    </row>
    <row r="21" spans="1:10" s="4" customFormat="1" ht="42" customHeight="1">
      <c r="A21" s="33" t="s">
        <v>35</v>
      </c>
      <c r="B21" s="48" t="s">
        <v>36</v>
      </c>
      <c r="C21" s="55"/>
      <c r="D21" s="51"/>
      <c r="E21" s="30"/>
      <c r="F21" s="58"/>
      <c r="G21" s="55"/>
      <c r="H21" s="51"/>
      <c r="I21" s="30"/>
      <c r="J21" s="37"/>
    </row>
    <row r="22" spans="1:10" ht="61.5" customHeight="1">
      <c r="A22" s="34" t="s">
        <v>37</v>
      </c>
      <c r="B22" s="47" t="s">
        <v>38</v>
      </c>
      <c r="C22" s="55"/>
      <c r="D22" s="51"/>
      <c r="E22" s="30"/>
      <c r="F22" s="58"/>
      <c r="G22" s="55"/>
      <c r="H22" s="51"/>
      <c r="I22" s="30"/>
      <c r="J22" s="37"/>
    </row>
    <row r="23" spans="1:10" ht="45" customHeight="1">
      <c r="A23" s="34" t="s">
        <v>39</v>
      </c>
      <c r="B23" s="47" t="s">
        <v>40</v>
      </c>
      <c r="C23" s="55"/>
      <c r="D23" s="51"/>
      <c r="E23" s="30"/>
      <c r="F23" s="58"/>
      <c r="G23" s="55"/>
      <c r="H23" s="51"/>
      <c r="I23" s="30"/>
      <c r="J23" s="37"/>
    </row>
    <row r="24" spans="1:10" ht="33" customHeight="1">
      <c r="A24" s="34"/>
      <c r="B24" s="47" t="s">
        <v>41</v>
      </c>
      <c r="C24" s="55"/>
      <c r="D24" s="51"/>
      <c r="E24" s="30"/>
      <c r="F24" s="58"/>
      <c r="G24" s="55"/>
      <c r="H24" s="51"/>
      <c r="I24" s="30"/>
      <c r="J24" s="37"/>
    </row>
    <row r="25" spans="1:10" s="4" customFormat="1" ht="75.75" customHeight="1">
      <c r="A25" s="33" t="s">
        <v>42</v>
      </c>
      <c r="B25" s="48" t="s">
        <v>43</v>
      </c>
      <c r="C25" s="55"/>
      <c r="D25" s="51"/>
      <c r="E25" s="30"/>
      <c r="F25" s="58"/>
      <c r="G25" s="55"/>
      <c r="H25" s="51"/>
      <c r="I25" s="30"/>
      <c r="J25" s="37"/>
    </row>
    <row r="26" spans="1:10" s="4" customFormat="1" ht="81.75" customHeight="1">
      <c r="A26" s="33" t="s">
        <v>44</v>
      </c>
      <c r="B26" s="48" t="s">
        <v>45</v>
      </c>
      <c r="C26" s="55"/>
      <c r="D26" s="51"/>
      <c r="E26" s="30"/>
      <c r="F26" s="58"/>
      <c r="G26" s="55"/>
      <c r="H26" s="51"/>
      <c r="I26" s="30"/>
      <c r="J26" s="37"/>
    </row>
    <row r="27" spans="1:10" ht="45" customHeight="1">
      <c r="A27" s="35" t="s">
        <v>46</v>
      </c>
      <c r="B27" s="47" t="s">
        <v>47</v>
      </c>
      <c r="C27" s="55"/>
      <c r="D27" s="51"/>
      <c r="E27" s="30"/>
      <c r="F27" s="58"/>
      <c r="G27" s="55"/>
      <c r="H27" s="51"/>
      <c r="I27" s="30"/>
      <c r="J27" s="37"/>
    </row>
    <row r="28" spans="1:10" ht="57.75" customHeight="1">
      <c r="A28" s="35" t="s">
        <v>48</v>
      </c>
      <c r="B28" s="47" t="s">
        <v>49</v>
      </c>
      <c r="C28" s="55"/>
      <c r="D28" s="51"/>
      <c r="E28" s="30"/>
      <c r="F28" s="58"/>
      <c r="G28" s="55"/>
      <c r="H28" s="51"/>
      <c r="I28" s="30"/>
      <c r="J28" s="37"/>
    </row>
    <row r="29" spans="1:10" s="4" customFormat="1" ht="66.75" customHeight="1">
      <c r="A29" s="33" t="s">
        <v>50</v>
      </c>
      <c r="B29" s="48" t="s">
        <v>51</v>
      </c>
      <c r="C29" s="55"/>
      <c r="D29" s="51"/>
      <c r="E29" s="30"/>
      <c r="F29" s="58"/>
      <c r="G29" s="55"/>
      <c r="H29" s="51"/>
      <c r="I29" s="30"/>
      <c r="J29" s="37"/>
    </row>
    <row r="30" spans="1:10" s="4" customFormat="1" ht="43.5" customHeight="1">
      <c r="A30" s="33" t="s">
        <v>52</v>
      </c>
      <c r="B30" s="48" t="s">
        <v>53</v>
      </c>
      <c r="C30" s="55">
        <f>D30+E30+F30</f>
        <v>3010.641</v>
      </c>
      <c r="D30" s="45"/>
      <c r="E30" s="29">
        <v>1320.5</v>
      </c>
      <c r="F30" s="59">
        <v>1690.141</v>
      </c>
      <c r="G30" s="55">
        <f>H30+I30+J30</f>
        <v>3010.641</v>
      </c>
      <c r="H30" s="45"/>
      <c r="I30" s="29">
        <v>1320.5</v>
      </c>
      <c r="J30" s="38">
        <v>1690.141</v>
      </c>
    </row>
    <row r="31" spans="1:10" s="4" customFormat="1" ht="39.75" customHeight="1" thickBot="1">
      <c r="A31" s="62" t="s">
        <v>54</v>
      </c>
      <c r="B31" s="63" t="s">
        <v>55</v>
      </c>
      <c r="C31" s="65"/>
      <c r="D31" s="66"/>
      <c r="E31" s="67"/>
      <c r="F31" s="68"/>
      <c r="G31" s="65"/>
      <c r="H31" s="66"/>
      <c r="I31" s="67"/>
      <c r="J31" s="37"/>
    </row>
    <row r="32" spans="1:10" ht="19.5" customHeight="1" thickBot="1">
      <c r="A32" s="82" t="s">
        <v>56</v>
      </c>
      <c r="B32" s="83"/>
      <c r="C32" s="69">
        <f>D32+E32+F32</f>
        <v>3469.19514</v>
      </c>
      <c r="D32" s="70">
        <f aca="true" t="shared" si="0" ref="D32:I32">D31+D30+D29+D26+D25+D21+D20+D19+D10</f>
        <v>48.05</v>
      </c>
      <c r="E32" s="71">
        <f t="shared" si="0"/>
        <v>1523.25207</v>
      </c>
      <c r="F32" s="72">
        <f>F31+F30+F29+F26+F25+F21+F20+F19+F10</f>
        <v>1897.89307</v>
      </c>
      <c r="G32" s="69">
        <f>H32+I32+J32</f>
        <v>3469.19514</v>
      </c>
      <c r="H32" s="70">
        <f t="shared" si="0"/>
        <v>48.05</v>
      </c>
      <c r="I32" s="73">
        <f t="shared" si="0"/>
        <v>1523.25207</v>
      </c>
      <c r="J32" s="61">
        <f>J31+J30+J29+J26+J25+J21+J20+J19+J10</f>
        <v>1897.89307</v>
      </c>
    </row>
    <row r="33" spans="2:3" ht="13.5" customHeight="1">
      <c r="B33" s="80" t="s">
        <v>57</v>
      </c>
      <c r="C33" s="80"/>
    </row>
    <row r="34" spans="2:10" ht="27" customHeight="1">
      <c r="B34" s="80"/>
      <c r="C34" s="80"/>
      <c r="D34" s="5"/>
      <c r="E34" s="5"/>
      <c r="F34" s="13"/>
      <c r="G34" s="7"/>
      <c r="H34" s="7" t="s">
        <v>60</v>
      </c>
      <c r="I34" s="6"/>
      <c r="J34" s="6"/>
    </row>
    <row r="35" spans="4:10" ht="18.75">
      <c r="D35" s="81" t="s">
        <v>58</v>
      </c>
      <c r="E35" s="81"/>
      <c r="F35" s="12"/>
      <c r="G35" s="81"/>
      <c r="H35" s="81"/>
      <c r="I35" s="8"/>
      <c r="J35" s="8"/>
    </row>
    <row r="37" spans="2:10" ht="18.75" customHeight="1">
      <c r="B37" s="80" t="s">
        <v>62</v>
      </c>
      <c r="C37" s="80"/>
      <c r="D37" s="5"/>
      <c r="E37" s="5"/>
      <c r="F37" s="13"/>
      <c r="G37" s="7"/>
      <c r="H37" s="7" t="s">
        <v>63</v>
      </c>
      <c r="I37" s="6"/>
      <c r="J37" s="6"/>
    </row>
    <row r="38" spans="2:10" ht="12.75" customHeight="1">
      <c r="B38" s="80"/>
      <c r="C38" s="80"/>
      <c r="D38" s="81" t="s">
        <v>58</v>
      </c>
      <c r="E38" s="81"/>
      <c r="F38" s="12"/>
      <c r="G38" s="81" t="s">
        <v>59</v>
      </c>
      <c r="H38" s="81"/>
      <c r="I38" s="8"/>
      <c r="J38" s="8"/>
    </row>
    <row r="39" spans="4:7" ht="18">
      <c r="D39" s="9"/>
      <c r="E39" s="9"/>
      <c r="F39" s="9"/>
      <c r="G39" s="9"/>
    </row>
    <row r="41" ht="18">
      <c r="H41" s="9"/>
    </row>
  </sheetData>
  <sheetProtection selectLockedCells="1" selectUnlockedCells="1"/>
  <mergeCells count="16">
    <mergeCell ref="A2:J2"/>
    <mergeCell ref="A3:J3"/>
    <mergeCell ref="A4:J4"/>
    <mergeCell ref="A5:J5"/>
    <mergeCell ref="A32:B32"/>
    <mergeCell ref="A6:J6"/>
    <mergeCell ref="A7:A8"/>
    <mergeCell ref="B7:B8"/>
    <mergeCell ref="C7:F7"/>
    <mergeCell ref="G7:J7"/>
    <mergeCell ref="B33:C34"/>
    <mergeCell ref="D35:E35"/>
    <mergeCell ref="G35:H35"/>
    <mergeCell ref="B37:C38"/>
    <mergeCell ref="D38:E38"/>
    <mergeCell ref="G38:H38"/>
  </mergeCells>
  <printOptions/>
  <pageMargins left="0.65" right="0.1701388888888889" top="0.1701388888888889" bottom="0.35" header="0.5118055555555555" footer="0.5118055555555555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Default_user</dc:creator>
  <cp:keywords/>
  <dc:description/>
  <cp:lastModifiedBy>Администрация</cp:lastModifiedBy>
  <cp:lastPrinted>2013-12-23T08:40:16Z</cp:lastPrinted>
  <dcterms:created xsi:type="dcterms:W3CDTF">2011-06-20T06:49:14Z</dcterms:created>
  <dcterms:modified xsi:type="dcterms:W3CDTF">2014-04-14T09:23:28Z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-1449316138</vt:i4>
  </property>
  <property fmtid="{D5CDD505-2E9C-101B-9397-08002B2CF9AE}" pid="3" name="_AuthorEmail">
    <vt:lpwstr>olesya_blinova@bk.ru</vt:lpwstr>
  </property>
  <property fmtid="{D5CDD505-2E9C-101B-9397-08002B2CF9AE}" pid="4" name="_AuthorEmailDisplayName">
    <vt:lpwstr>Олеся Блинова</vt:lpwstr>
  </property>
  <property fmtid="{D5CDD505-2E9C-101B-9397-08002B2CF9AE}" pid="5" name="_EmailSubject">
    <vt:lpwstr>Минобразования Форма отчета по модернизации</vt:lpwstr>
  </property>
  <property fmtid="{D5CDD505-2E9C-101B-9397-08002B2CF9AE}" pid="6" name="_ReviewingToolsShownOnce">
    <vt:lpwstr/>
  </property>
</Properties>
</file>